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10%" sheetId="1" r:id="rId1"/>
    <sheet name="15%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9" i="2" l="1"/>
  <c r="K18" i="2"/>
  <c r="K15" i="2"/>
  <c r="K14" i="2"/>
  <c r="K13" i="2"/>
  <c r="K9" i="2"/>
  <c r="K7" i="2"/>
  <c r="K8" i="2"/>
  <c r="K7" i="1"/>
  <c r="K12" i="1" s="1"/>
  <c r="K6" i="1"/>
  <c r="K11" i="1" s="1"/>
  <c r="K5" i="1"/>
  <c r="K13" i="1" l="1"/>
  <c r="K18" i="1" s="1"/>
  <c r="K17" i="1" l="1"/>
</calcChain>
</file>

<file path=xl/sharedStrings.xml><?xml version="1.0" encoding="utf-8"?>
<sst xmlns="http://schemas.openxmlformats.org/spreadsheetml/2006/main" count="26" uniqueCount="16">
  <si>
    <t>რემდესივირის საჭიროება</t>
  </si>
  <si>
    <t>თვეში ინვაზიურ მექანიკურ ვენტილაციაზე მყოფი პაციენტების სავარაუდო რაოდენობა (1%)</t>
  </si>
  <si>
    <t>დღეში ახლად რეგისტრირებული COVID-19-ით პაციენტების სავარაუდო რაოდენობა</t>
  </si>
  <si>
    <t>თვეში ახლად რეგისტრირებული COVID-19-ით პაციენტების სავარაუდო რაოდენობა</t>
  </si>
  <si>
    <t>თვეში მძიმე და კრიტიკულად მძიმე COVID-19-ით პაციენტების სავარაუდო რაოდენობა (10%)</t>
  </si>
  <si>
    <t>თვეში ინვაზიური მექანიკური ვენტილაციის გარეშე მყოფი მძიმე და კრიტიკულად მძიმე პაციენტების სავარაუდო რაოდენობა (9%)</t>
  </si>
  <si>
    <t>თვეში რემდესივირის საჭირო რაოდენობა (ფლაკონი - 100 მგ.) ინვაზიური მექანიკური ვენტილაციის გარეშე მყოფი პაციენტებისთვის</t>
  </si>
  <si>
    <t>თვეში რემდესივირის საჭირო ჯამური რაოდენობა (ფლაკონი - 100 მგ.)</t>
  </si>
  <si>
    <t>თვეში მძიმე და კრიტიკულად მძიმე COVID-19-ით პაციენტების სავარაუდო რაოდენობა (15%)</t>
  </si>
  <si>
    <t>თვეში ინვაზიური მექანიკური ვენტილაციის გარეშე მყოფი მძიმე და კრიტიკულად მძიმე პაციენტების სავარაუდო რაოდენობა (14%)</t>
  </si>
  <si>
    <t>3 თვეში რემდესივირის საჭირო ჯამური რაოდენობა                         (ფლაკონი - 100 მგ.)</t>
  </si>
  <si>
    <t>6 თვეში რემდესივირის საჭირო ჯამური რაოდენობა                         (ფლაკონი - 100 მგ.)</t>
  </si>
  <si>
    <t>თვეში რემდესივირის საჭირო ჯამური რაოდენობა                                 (ფლაკონი - 100 მგ.)</t>
  </si>
  <si>
    <t>რემდესივირის საჭირო რაოდენობა (ფლაკონი - 100 მგ.) ინვაზიურ მექანიკურ ვენტილაციაზე მყოფი ერთი პაციენტისთვის (10 დღიანი კურსი)</t>
  </si>
  <si>
    <t>რემდესივირის საჭირო რაოდენობა (ფლაკონი - 100 მგ.) ინვაზიური მექანიკური ვენტილაციის გარეშე მყოფი მძიმე და კრიტიკულად მძიმე ერთი პაციენტისთვის (5 დღიანი კურსი)</t>
  </si>
  <si>
    <t>თვეში რემდესივირის საჭირო რაოდენობა (ფლაკონი - 100 მგ.) ინვაზიურ მექანიკურ ვენტილაციაზე მყოფი პაციენტებისთვის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</si>
</sst>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tabSelected="1" workbookViewId="0">
      <selection activeCell="O12" sqref="O12"/>
    </sheetView>
  </sheetViews>
  <sheetFormatPr defaultRowHeight="15" x14ac:dyDescent="0.25"/>
  <cols>
    <col min="1" max="1" width="4" customWidth="1"/>
    <col min="9" max="9" width="8" customWidth="1"/>
    <col min="10" max="10" width="1.140625" hidden="1" customWidth="1"/>
  </cols>
  <sheetData>
    <row r="3" spans="2:11" ht="39.75" customHeight="1" x14ac:dyDescent="0.25">
      <c r="B3" s="10" t="s">
        <v>2</v>
      </c>
      <c r="C3" s="10"/>
      <c r="D3" s="10"/>
      <c r="E3" s="10"/>
      <c r="F3" s="10"/>
      <c r="G3" s="10"/>
      <c r="H3" s="10"/>
      <c r="I3" s="10"/>
      <c r="J3" s="10"/>
      <c r="K3" s="3">
        <v>600</v>
      </c>
    </row>
    <row r="4" spans="2:11" ht="38.25" customHeight="1" x14ac:dyDescent="0.25">
      <c r="B4" s="10" t="s">
        <v>3</v>
      </c>
      <c r="C4" s="10"/>
      <c r="D4" s="10"/>
      <c r="E4" s="10"/>
      <c r="F4" s="10"/>
      <c r="G4" s="10"/>
      <c r="H4" s="10"/>
      <c r="I4" s="10"/>
      <c r="J4" s="10"/>
      <c r="K4" s="3">
        <v>18000</v>
      </c>
    </row>
    <row r="5" spans="2:11" ht="36" customHeight="1" x14ac:dyDescent="0.25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3">
        <f>K4*0.1</f>
        <v>1800</v>
      </c>
    </row>
    <row r="6" spans="2:11" ht="34.5" customHeight="1" x14ac:dyDescent="0.25">
      <c r="B6" s="10" t="s">
        <v>1</v>
      </c>
      <c r="C6" s="10"/>
      <c r="D6" s="10"/>
      <c r="E6" s="10"/>
      <c r="F6" s="10"/>
      <c r="G6" s="10"/>
      <c r="H6" s="10"/>
      <c r="I6" s="10"/>
      <c r="J6" s="2"/>
      <c r="K6" s="3">
        <f>K4*0.01</f>
        <v>180</v>
      </c>
    </row>
    <row r="7" spans="2:11" ht="38.25" customHeight="1" x14ac:dyDescent="0.25">
      <c r="B7" s="10" t="s">
        <v>5</v>
      </c>
      <c r="C7" s="10"/>
      <c r="D7" s="10"/>
      <c r="E7" s="10"/>
      <c r="F7" s="10"/>
      <c r="G7" s="10"/>
      <c r="H7" s="10"/>
      <c r="I7" s="10"/>
      <c r="J7" s="2"/>
      <c r="K7" s="3">
        <f>K4*0.09</f>
        <v>1620</v>
      </c>
    </row>
    <row r="8" spans="2:11" ht="31.5" customHeight="1" x14ac:dyDescent="0.25">
      <c r="B8" s="11" t="s">
        <v>0</v>
      </c>
      <c r="C8" s="12"/>
      <c r="D8" s="12"/>
      <c r="E8" s="12"/>
      <c r="F8" s="12"/>
      <c r="G8" s="12"/>
      <c r="H8" s="12"/>
      <c r="I8" s="12"/>
      <c r="J8" s="12"/>
      <c r="K8" s="13"/>
    </row>
    <row r="9" spans="2:11" ht="52.5" customHeight="1" x14ac:dyDescent="0.25">
      <c r="B9" s="10" t="s">
        <v>13</v>
      </c>
      <c r="C9" s="10"/>
      <c r="D9" s="10"/>
      <c r="E9" s="10"/>
      <c r="F9" s="10"/>
      <c r="G9" s="10"/>
      <c r="H9" s="10"/>
      <c r="I9" s="10"/>
      <c r="J9" s="10"/>
      <c r="K9" s="3">
        <v>11</v>
      </c>
    </row>
    <row r="10" spans="2:11" ht="52.5" customHeight="1" x14ac:dyDescent="0.25">
      <c r="B10" s="10" t="s">
        <v>14</v>
      </c>
      <c r="C10" s="10"/>
      <c r="D10" s="10"/>
      <c r="E10" s="10"/>
      <c r="F10" s="10"/>
      <c r="G10" s="10"/>
      <c r="H10" s="10"/>
      <c r="I10" s="10"/>
      <c r="J10" s="10"/>
      <c r="K10" s="3">
        <v>6</v>
      </c>
    </row>
    <row r="11" spans="2:11" ht="52.5" customHeight="1" x14ac:dyDescent="0.25">
      <c r="B11" s="10" t="s">
        <v>15</v>
      </c>
      <c r="C11" s="10"/>
      <c r="D11" s="10"/>
      <c r="E11" s="10"/>
      <c r="F11" s="10"/>
      <c r="G11" s="10"/>
      <c r="H11" s="10"/>
      <c r="I11" s="10"/>
      <c r="J11" s="2"/>
      <c r="K11" s="3">
        <f>K9*K6</f>
        <v>1980</v>
      </c>
    </row>
    <row r="12" spans="2:11" ht="52.5" customHeight="1" x14ac:dyDescent="0.25">
      <c r="B12" s="10" t="s">
        <v>6</v>
      </c>
      <c r="C12" s="10"/>
      <c r="D12" s="10"/>
      <c r="E12" s="10"/>
      <c r="F12" s="10"/>
      <c r="G12" s="10"/>
      <c r="H12" s="10"/>
      <c r="I12" s="10"/>
      <c r="J12" s="2"/>
      <c r="K12" s="3">
        <f>K10*K7</f>
        <v>9720</v>
      </c>
    </row>
    <row r="13" spans="2:11" ht="54" customHeight="1" x14ac:dyDescent="0.35">
      <c r="B13" s="14" t="s">
        <v>12</v>
      </c>
      <c r="C13" s="15"/>
      <c r="D13" s="15"/>
      <c r="E13" s="15"/>
      <c r="F13" s="15"/>
      <c r="G13" s="15"/>
      <c r="H13" s="15"/>
      <c r="I13" s="15"/>
      <c r="J13" s="16"/>
      <c r="K13" s="4">
        <f>SUM(K11:K12)</f>
        <v>11700</v>
      </c>
    </row>
    <row r="17" spans="2:14" ht="32.25" customHeight="1" x14ac:dyDescent="0.3">
      <c r="B17" s="10" t="s">
        <v>10</v>
      </c>
      <c r="C17" s="10"/>
      <c r="D17" s="10"/>
      <c r="E17" s="10"/>
      <c r="F17" s="10"/>
      <c r="G17" s="10"/>
      <c r="H17" s="10"/>
      <c r="I17" s="10"/>
      <c r="J17" s="1"/>
      <c r="K17" s="7">
        <f>K13*3</f>
        <v>35100</v>
      </c>
    </row>
    <row r="18" spans="2:14" ht="40.5" customHeight="1" x14ac:dyDescent="0.3">
      <c r="B18" s="17" t="s">
        <v>11</v>
      </c>
      <c r="C18" s="18"/>
      <c r="D18" s="18"/>
      <c r="E18" s="18"/>
      <c r="F18" s="18"/>
      <c r="G18" s="18"/>
      <c r="H18" s="18"/>
      <c r="I18" s="19"/>
      <c r="J18" s="5"/>
      <c r="K18" s="8">
        <f>K13*6</f>
        <v>70200</v>
      </c>
      <c r="L18" s="6"/>
      <c r="M18" s="6"/>
      <c r="N18" s="6"/>
    </row>
  </sheetData>
  <mergeCells count="13">
    <mergeCell ref="B3:J3"/>
    <mergeCell ref="B4:J4"/>
    <mergeCell ref="B5:J5"/>
    <mergeCell ref="B6:I6"/>
    <mergeCell ref="B7:I7"/>
    <mergeCell ref="B13:J13"/>
    <mergeCell ref="B11:I11"/>
    <mergeCell ref="B18:I18"/>
    <mergeCell ref="B12:I12"/>
    <mergeCell ref="B9:J9"/>
    <mergeCell ref="B10:J10"/>
    <mergeCell ref="B8:K8"/>
    <mergeCell ref="B17:I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9"/>
  <sheetViews>
    <sheetView topLeftCell="A7" workbookViewId="0">
      <selection activeCell="P7" sqref="P7"/>
    </sheetView>
  </sheetViews>
  <sheetFormatPr defaultRowHeight="15" x14ac:dyDescent="0.25"/>
  <cols>
    <col min="1" max="1" width="4" customWidth="1"/>
    <col min="9" max="9" width="8" customWidth="1"/>
    <col min="10" max="10" width="1.140625" hidden="1" customWidth="1"/>
    <col min="11" max="11" width="9.85546875" bestFit="1" customWidth="1"/>
  </cols>
  <sheetData>
    <row r="5" spans="2:11" ht="39.75" customHeight="1" x14ac:dyDescent="0.25">
      <c r="B5" s="10" t="s">
        <v>2</v>
      </c>
      <c r="C5" s="10"/>
      <c r="D5" s="10"/>
      <c r="E5" s="10"/>
      <c r="F5" s="10"/>
      <c r="G5" s="10"/>
      <c r="H5" s="10"/>
      <c r="I5" s="10"/>
      <c r="J5" s="10"/>
      <c r="K5" s="3">
        <v>600</v>
      </c>
    </row>
    <row r="6" spans="2:11" ht="38.25" customHeight="1" x14ac:dyDescent="0.25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3">
        <v>18000</v>
      </c>
    </row>
    <row r="7" spans="2:11" ht="36" customHeight="1" x14ac:dyDescent="0.25">
      <c r="B7" s="10" t="s">
        <v>8</v>
      </c>
      <c r="C7" s="10"/>
      <c r="D7" s="10"/>
      <c r="E7" s="10"/>
      <c r="F7" s="10"/>
      <c r="G7" s="10"/>
      <c r="H7" s="10"/>
      <c r="I7" s="10"/>
      <c r="J7" s="10"/>
      <c r="K7" s="3">
        <f>K6*0.15</f>
        <v>2700</v>
      </c>
    </row>
    <row r="8" spans="2:11" ht="34.5" customHeight="1" x14ac:dyDescent="0.25">
      <c r="B8" s="10" t="s">
        <v>1</v>
      </c>
      <c r="C8" s="10"/>
      <c r="D8" s="10"/>
      <c r="E8" s="10"/>
      <c r="F8" s="10"/>
      <c r="G8" s="10"/>
      <c r="H8" s="10"/>
      <c r="I8" s="10"/>
      <c r="J8" s="2"/>
      <c r="K8" s="3">
        <f>K6*0.01</f>
        <v>180</v>
      </c>
    </row>
    <row r="9" spans="2:11" ht="38.25" customHeight="1" x14ac:dyDescent="0.25">
      <c r="B9" s="10" t="s">
        <v>9</v>
      </c>
      <c r="C9" s="10"/>
      <c r="D9" s="10"/>
      <c r="E9" s="10"/>
      <c r="F9" s="10"/>
      <c r="G9" s="10"/>
      <c r="H9" s="10"/>
      <c r="I9" s="10"/>
      <c r="J9" s="2"/>
      <c r="K9" s="3">
        <f>K6*0.14</f>
        <v>2520.0000000000005</v>
      </c>
    </row>
    <row r="10" spans="2:11" ht="31.5" customHeight="1" x14ac:dyDescent="0.25">
      <c r="B10" s="11" t="s">
        <v>0</v>
      </c>
      <c r="C10" s="12"/>
      <c r="D10" s="12"/>
      <c r="E10" s="12"/>
      <c r="F10" s="12"/>
      <c r="G10" s="12"/>
      <c r="H10" s="12"/>
      <c r="I10" s="12"/>
      <c r="J10" s="12"/>
      <c r="K10" s="13"/>
    </row>
    <row r="11" spans="2:11" ht="52.5" customHeight="1" x14ac:dyDescent="0.25">
      <c r="B11" s="10" t="s">
        <v>13</v>
      </c>
      <c r="C11" s="10"/>
      <c r="D11" s="10"/>
      <c r="E11" s="10"/>
      <c r="F11" s="10"/>
      <c r="G11" s="10"/>
      <c r="H11" s="10"/>
      <c r="I11" s="10"/>
      <c r="J11" s="10"/>
      <c r="K11" s="3">
        <v>11</v>
      </c>
    </row>
    <row r="12" spans="2:11" ht="52.5" customHeight="1" x14ac:dyDescent="0.25">
      <c r="B12" s="10" t="s">
        <v>14</v>
      </c>
      <c r="C12" s="10"/>
      <c r="D12" s="10"/>
      <c r="E12" s="10"/>
      <c r="F12" s="10"/>
      <c r="G12" s="10"/>
      <c r="H12" s="10"/>
      <c r="I12" s="10"/>
      <c r="J12" s="10"/>
      <c r="K12" s="3">
        <v>6</v>
      </c>
    </row>
    <row r="13" spans="2:11" ht="52.5" customHeight="1" x14ac:dyDescent="0.25">
      <c r="B13" s="10" t="s">
        <v>15</v>
      </c>
      <c r="C13" s="10"/>
      <c r="D13" s="10"/>
      <c r="E13" s="10"/>
      <c r="F13" s="10"/>
      <c r="G13" s="10"/>
      <c r="H13" s="10"/>
      <c r="I13" s="10"/>
      <c r="J13" s="2"/>
      <c r="K13" s="3">
        <f>K11*K8</f>
        <v>1980</v>
      </c>
    </row>
    <row r="14" spans="2:11" ht="52.5" customHeight="1" x14ac:dyDescent="0.25">
      <c r="B14" s="10" t="s">
        <v>6</v>
      </c>
      <c r="C14" s="10"/>
      <c r="D14" s="10"/>
      <c r="E14" s="10"/>
      <c r="F14" s="10"/>
      <c r="G14" s="10"/>
      <c r="H14" s="10"/>
      <c r="I14" s="10"/>
      <c r="J14" s="2"/>
      <c r="K14" s="3">
        <f>K12*K9</f>
        <v>15120.000000000004</v>
      </c>
    </row>
    <row r="15" spans="2:11" ht="54" customHeight="1" x14ac:dyDescent="0.35">
      <c r="B15" s="14" t="s">
        <v>7</v>
      </c>
      <c r="C15" s="15"/>
      <c r="D15" s="15"/>
      <c r="E15" s="15"/>
      <c r="F15" s="15"/>
      <c r="G15" s="15"/>
      <c r="H15" s="15"/>
      <c r="I15" s="15"/>
      <c r="J15" s="16"/>
      <c r="K15" s="4">
        <f>SUM(K13:K14)</f>
        <v>17100.000000000004</v>
      </c>
    </row>
    <row r="18" spans="2:11" ht="36" customHeight="1" x14ac:dyDescent="0.3">
      <c r="B18" s="10" t="s">
        <v>10</v>
      </c>
      <c r="C18" s="10"/>
      <c r="D18" s="10"/>
      <c r="E18" s="10"/>
      <c r="F18" s="10"/>
      <c r="G18" s="10"/>
      <c r="H18" s="10"/>
      <c r="I18" s="10"/>
      <c r="J18" s="1"/>
      <c r="K18" s="9">
        <f>K15*3</f>
        <v>51300.000000000015</v>
      </c>
    </row>
    <row r="19" spans="2:11" ht="34.5" customHeight="1" x14ac:dyDescent="0.3">
      <c r="B19" s="10" t="s">
        <v>11</v>
      </c>
      <c r="C19" s="10"/>
      <c r="D19" s="10"/>
      <c r="E19" s="10"/>
      <c r="F19" s="10"/>
      <c r="G19" s="10"/>
      <c r="H19" s="10"/>
      <c r="I19" s="10"/>
      <c r="J19" s="1"/>
      <c r="K19" s="9">
        <f>K15*6</f>
        <v>102600.00000000003</v>
      </c>
    </row>
  </sheetData>
  <mergeCells count="13">
    <mergeCell ref="B10:K10"/>
    <mergeCell ref="B5:J5"/>
    <mergeCell ref="B6:J6"/>
    <mergeCell ref="B7:J7"/>
    <mergeCell ref="B8:I8"/>
    <mergeCell ref="B9:I9"/>
    <mergeCell ref="B19:I19"/>
    <mergeCell ref="B11:J11"/>
    <mergeCell ref="B12:J12"/>
    <mergeCell ref="B13:I13"/>
    <mergeCell ref="B14:I14"/>
    <mergeCell ref="B15:J15"/>
    <mergeCell ref="B18:I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10%</vt:lpstr>
      <vt:lpstr>15%</vt:lpstr>
      <vt:lpstr>Sheet3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Tengiz Tsertsvadze</dc:creator>
  <cp:lastModifiedBy>Tengiz Tsertsvadze</cp:lastModifiedBy>
  <cp:lastPrinted>2020-10-05T13:16:12Z</cp:lastPrinted>
  <dcterms:created xsi:type="dcterms:W3CDTF">2020-10-05T11:12:53Z</dcterms:created>
  <dcterms:modified xsi:type="dcterms:W3CDTF">2020-10-09T09:31:51Z</dcterms:modified>
</cp:coreProperties>
</file>